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<sst xmlns="http://schemas.openxmlformats.org/spreadsheetml/2006/main" count="183" uniqueCount="109">
  <si>
    <t>(тис.грн.)</t>
  </si>
  <si>
    <t>КЕКВ</t>
  </si>
  <si>
    <t xml:space="preserve">Видатки за економічною структурою                          </t>
  </si>
  <si>
    <t>1</t>
  </si>
  <si>
    <t>2</t>
  </si>
  <si>
    <t>3</t>
  </si>
  <si>
    <t>4</t>
  </si>
  <si>
    <t>5</t>
  </si>
  <si>
    <t>7</t>
  </si>
  <si>
    <t>8</t>
  </si>
  <si>
    <t>2111</t>
  </si>
  <si>
    <t>Заробітна плата</t>
  </si>
  <si>
    <t>2120</t>
  </si>
  <si>
    <t>Нарахування на заробітну плату</t>
  </si>
  <si>
    <t>2200</t>
  </si>
  <si>
    <t>Використання товарів і послуг</t>
  </si>
  <si>
    <t>2210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</si>
  <si>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</si>
  <si>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</si>
  <si>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</si>
  <si>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</si>
  <si>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</si>
  <si>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</si>
  <si>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</si>
  <si>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</si>
  <si>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</si>
  <si>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</si>
  <si>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</si>
  <si>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</si>
  <si>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</si>
  <si>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</si>
  <si>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</si>
  <si>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</si>
  <si>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</si>
  <si>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</si>
  <si>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комунальних послуг</t>
  </si>
  <si>
    <t>2280</t>
  </si>
  <si>
    <t>Дослідження і розробки, видатки державного(регіонального) значення</t>
  </si>
  <si>
    <t>2282</t>
  </si>
  <si>
    <t>Окремі заходи по реалізації державних(регіональних) програм, не віднесені до заходів розвитку</t>
  </si>
  <si>
    <t>2600</t>
  </si>
  <si>
    <t>Поточні трансферти</t>
  </si>
  <si>
    <t>2700</t>
  </si>
  <si>
    <t>Соціальне забезпечення</t>
  </si>
  <si>
    <t>2710</t>
  </si>
  <si>
    <t>Виплата пенсій і допомоги</t>
  </si>
  <si>
    <t>2730</t>
  </si>
  <si>
    <t>2000</t>
  </si>
  <si>
    <t>Капітальні видатки</t>
  </si>
  <si>
    <t>2110</t>
  </si>
  <si>
    <t>Придбання обладнання і предметів довгострокового користування</t>
  </si>
  <si>
    <t>2133</t>
  </si>
  <si>
    <t>Капітальний ремонт інших об'єктів</t>
  </si>
  <si>
    <t>2800</t>
  </si>
  <si>
    <t>ВСЬОГО</t>
  </si>
  <si>
    <t xml:space="preserve">План </t>
  </si>
  <si>
    <t xml:space="preserve">Виконано </t>
  </si>
  <si>
    <t>Інші виплати населенню (видатки на пільгові медикаменти та пільгове зубопротезування)</t>
  </si>
  <si>
    <t>Предмети, матеріали, обладнання та інвентар (крім дороговартісного медичного обладнання)</t>
  </si>
  <si>
    <t>Інші видатки (податки)</t>
  </si>
  <si>
    <t xml:space="preserve">Розрахунки установи згідно бюджетних запитів </t>
  </si>
  <si>
    <t>Фактично затверджено у бюджеті на поточний рік</t>
  </si>
  <si>
    <t>КЕКВ 2240</t>
  </si>
  <si>
    <t>КЕКВ 2220</t>
  </si>
  <si>
    <t>Оплата послуг (видатки на поточний ремонт та обслуговування обладнання, поточний ремонт приміщень, послуги зв’язку тощо)</t>
  </si>
  <si>
    <t>Наркотичні засоби</t>
  </si>
  <si>
    <t>Рентгенплівка та флюрплівка</t>
  </si>
  <si>
    <t>Папір для ЕКГ</t>
  </si>
  <si>
    <t>Шприци та системи</t>
  </si>
  <si>
    <t>Засоби дезінфікуючі</t>
  </si>
  <si>
    <t>Медикаменти для невідкладної допомоги</t>
  </si>
  <si>
    <t>Реактиви лабораторні</t>
  </si>
  <si>
    <t>Вакцина</t>
  </si>
  <si>
    <t>Спирт</t>
  </si>
  <si>
    <t>Всього</t>
  </si>
  <si>
    <t>%</t>
  </si>
  <si>
    <t>від загальної суми</t>
  </si>
  <si>
    <t>Рукавиці медичні  та одяг</t>
  </si>
  <si>
    <t>Перев"язувальні матеріали</t>
  </si>
  <si>
    <t>Посуд лабораторний</t>
  </si>
  <si>
    <t>КЕКВ 2730</t>
  </si>
  <si>
    <t>Хвороба Паркінсона</t>
  </si>
  <si>
    <t>Учасники В.В., інваліди ВВ</t>
  </si>
  <si>
    <t>Цукровий діабет</t>
  </si>
  <si>
    <t>діти інваліди</t>
  </si>
  <si>
    <t>Онкозахворювання</t>
  </si>
  <si>
    <t>діти віком до 3-ох років</t>
  </si>
  <si>
    <t>Епілепсія та міастенія</t>
  </si>
  <si>
    <t>бронхіальна астма</t>
  </si>
  <si>
    <t>інфаркт міокарда</t>
  </si>
  <si>
    <t>Інваліди І-ІІ групи захворювань</t>
  </si>
  <si>
    <t>Ревматичні захворювання</t>
  </si>
  <si>
    <t>реабілітовані</t>
  </si>
  <si>
    <t>3000</t>
  </si>
  <si>
    <t>3110</t>
  </si>
  <si>
    <t>Бюджет 2015 року</t>
  </si>
  <si>
    <t>У 2015 році було проведено</t>
  </si>
  <si>
    <t>1.Поточний ремонт аварійних ділянок господарсько-питного та пожежного водопроводів</t>
  </si>
  <si>
    <t xml:space="preserve">Бюджет 2016 року </t>
  </si>
  <si>
    <t>Відсоток підвищення у порівнянні з 2015 роком (к.7/к.4)</t>
  </si>
  <si>
    <t>У 2015 році було використано коштів на суму :</t>
  </si>
  <si>
    <t>2015 рік</t>
  </si>
  <si>
    <t>Опромінювачі бактерицидні</t>
  </si>
  <si>
    <t>озокерит</t>
  </si>
  <si>
    <t>тонометри</t>
  </si>
  <si>
    <t>Інші виплати населенню (видатки на пільгові медикаменти )</t>
  </si>
  <si>
    <t xml:space="preserve">Бюджет   Комунальної 2-ої міської поліклініки  на 2016 рік та звіт про виконання бюдджету 2015 року за  КФК 080300 "Поліклініки і амбулаторії" </t>
  </si>
  <si>
    <t xml:space="preserve">Позабюджетні кошти   Комунальної 2-ої міської поліклініки  на 2016 рік та звіт про виконання бюджету 2015 року за  КФК 080300 "Поліклініки і амбулаторії" </t>
  </si>
  <si>
    <t>28.01.16.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</si>
</sst>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justify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justify" wrapText="1"/>
    </xf>
    <xf numFmtId="49" fontId="8" fillId="33" borderId="10" xfId="0" applyNumberFormat="1" applyFont="1" applyFill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49" fontId="7" fillId="33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165" fontId="15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6" fillId="34" borderId="10" xfId="0" applyFont="1" applyFill="1" applyBorder="1" applyAlignment="1">
      <alignment/>
    </xf>
    <xf numFmtId="9" fontId="16" fillId="34" borderId="10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49" fontId="19" fillId="34" borderId="16" xfId="0" applyNumberFormat="1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165" fontId="16" fillId="34" borderId="18" xfId="0" applyNumberFormat="1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165" fontId="16" fillId="34" borderId="19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49" fontId="9" fillId="34" borderId="11" xfId="0" applyNumberFormat="1" applyFont="1" applyFill="1" applyBorder="1" applyAlignment="1">
      <alignment horizontal="left" vertical="center" wrapText="1"/>
    </xf>
    <xf numFmtId="164" fontId="7" fillId="34" borderId="12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165" fontId="11" fillId="0" borderId="10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6" fillId="3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6" fillId="34" borderId="22" xfId="0" applyNumberFormat="1" applyFont="1" applyFill="1" applyBorder="1" applyAlignment="1">
      <alignment horizontal="center"/>
    </xf>
    <xf numFmtId="165" fontId="16" fillId="34" borderId="23" xfId="0" applyNumberFormat="1" applyFont="1" applyFill="1" applyBorder="1" applyAlignment="1">
      <alignment horizontal="center"/>
    </xf>
    <xf numFmtId="165" fontId="16" fillId="34" borderId="15" xfId="0" applyNumberFormat="1" applyFont="1" applyFill="1" applyBorder="1" applyAlignment="1">
      <alignment horizontal="center"/>
    </xf>
    <xf numFmtId="0" fontId="15" fillId="34" borderId="22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65" fontId="11" fillId="0" borderId="10" xfId="0" applyNumberFormat="1" applyFont="1" applyFill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5" xfId="0" applyFont="1" applyBorder="1" applyAlignment="1">
      <alignment/>
    </xf>
    <xf numFmtId="165" fontId="11" fillId="0" borderId="1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34" borderId="14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0" fillId="34" borderId="15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justify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justify" wrapText="1"/>
    </xf>
    <xf numFmtId="164" fontId="21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164" fontId="24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165" fontId="11" fillId="0" borderId="18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" sqref="D15"/>
    </sheetView>
  </sheetViews>
  <sheetFormatPr defaultColWidth="9.140625" defaultRowHeight="15"/>
  <cols>
    <col min="1" max="1" width="9.140625" style="24" customWidth="1"/>
    <col min="2" max="2" width="69.8515625" style="24" customWidth="1"/>
    <col min="3" max="3" width="22.28125" style="24" customWidth="1"/>
    <col min="4" max="4" width="23.57421875" style="24" customWidth="1"/>
    <col min="5" max="5" width="36.00390625" style="24" customWidth="1"/>
    <col min="6" max="6" width="26.28125" style="24" customWidth="1"/>
    <col min="7" max="7" width="26.8515625" style="24" customWidth="1"/>
    <col min="8" max="9" width="9.140625" style="24" customWidth="1"/>
    <col min="10" max="10" width="13.00390625" style="24" customWidth="1"/>
    <col min="11" max="16384" width="9.140625" style="24" customWidth="1"/>
  </cols>
  <sheetData>
    <row r="1" spans="1:10" ht="18.75">
      <c r="A1" s="117" t="s">
        <v>106</v>
      </c>
      <c r="B1" s="117"/>
      <c r="C1" s="117"/>
      <c r="D1" s="117"/>
      <c r="E1" s="117"/>
      <c r="F1" s="117"/>
      <c r="G1" s="117"/>
      <c r="J1" s="25"/>
    </row>
    <row r="2" spans="1:7" ht="14.25">
      <c r="A2" s="45"/>
      <c r="B2" s="45"/>
      <c r="C2" s="46"/>
      <c r="D2" s="46"/>
      <c r="E2" s="46"/>
      <c r="F2" s="46"/>
      <c r="G2" s="47" t="s">
        <v>0</v>
      </c>
    </row>
    <row r="3" spans="1:7" ht="15" customHeight="1">
      <c r="A3" s="118" t="s">
        <v>1</v>
      </c>
      <c r="B3" s="119" t="s">
        <v>2</v>
      </c>
      <c r="C3" s="121" t="s">
        <v>95</v>
      </c>
      <c r="D3" s="121"/>
      <c r="E3" s="118" t="s">
        <v>98</v>
      </c>
      <c r="F3" s="122"/>
      <c r="G3" s="122"/>
    </row>
    <row r="4" spans="1:7" ht="81" customHeight="1">
      <c r="A4" s="118"/>
      <c r="B4" s="120"/>
      <c r="C4" s="48" t="s">
        <v>55</v>
      </c>
      <c r="D4" s="48" t="s">
        <v>56</v>
      </c>
      <c r="E4" s="48" t="s">
        <v>60</v>
      </c>
      <c r="F4" s="48" t="s">
        <v>61</v>
      </c>
      <c r="G4" s="48" t="s">
        <v>99</v>
      </c>
    </row>
    <row r="5" spans="1:7" ht="15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8" ht="24" customHeight="1">
      <c r="A6" s="2" t="s">
        <v>10</v>
      </c>
      <c r="B6" s="3" t="s">
        <v>11</v>
      </c>
      <c r="C6" s="11">
        <v>21480.65</v>
      </c>
      <c r="D6" s="11">
        <v>21480.65</v>
      </c>
      <c r="E6" s="5">
        <v>26598.2</v>
      </c>
      <c r="F6" s="11">
        <v>23456.16</v>
      </c>
      <c r="G6" s="11">
        <f>F6/D6</f>
        <v>1.091966956307188</v>
      </c>
      <c r="H6" s="14"/>
    </row>
    <row r="7" spans="1:8" ht="34.5" customHeight="1">
      <c r="A7" s="2" t="s">
        <v>12</v>
      </c>
      <c r="B7" s="3" t="s">
        <v>13</v>
      </c>
      <c r="C7" s="11">
        <v>7402.5</v>
      </c>
      <c r="D7" s="11">
        <v>7367</v>
      </c>
      <c r="E7" s="5">
        <v>9655.1</v>
      </c>
      <c r="F7" s="11">
        <v>5160.5</v>
      </c>
      <c r="G7" s="11">
        <f aca="true" t="shared" si="0" ref="G7:G12">F7/D7</f>
        <v>0.7004886656712366</v>
      </c>
      <c r="H7" s="15"/>
    </row>
    <row r="8" spans="1:8" ht="27" customHeight="1">
      <c r="A8" s="2" t="s">
        <v>14</v>
      </c>
      <c r="B8" s="6" t="s">
        <v>15</v>
      </c>
      <c r="C8" s="11">
        <f>C9+C10+C11+C12+C14</f>
        <v>2317.4</v>
      </c>
      <c r="D8" s="11">
        <f>D9+D10+D11+D12+D14</f>
        <v>2301.7000000000003</v>
      </c>
      <c r="E8" s="11">
        <f>E9+E10+E11+E12+E14</f>
        <v>2684</v>
      </c>
      <c r="F8" s="105">
        <f>F9+F10+F11+F12+F14+F13</f>
        <v>2472.13</v>
      </c>
      <c r="G8" s="11">
        <f t="shared" si="0"/>
        <v>1.0740452708867358</v>
      </c>
      <c r="H8" s="15"/>
    </row>
    <row r="9" spans="1:8" ht="35.25" customHeight="1">
      <c r="A9" s="7" t="s">
        <v>16</v>
      </c>
      <c r="B9" s="8" t="s">
        <v>58</v>
      </c>
      <c r="C9" s="4">
        <v>90</v>
      </c>
      <c r="D9" s="13">
        <v>90</v>
      </c>
      <c r="E9" s="4">
        <v>100.8</v>
      </c>
      <c r="F9" s="4">
        <v>90</v>
      </c>
      <c r="G9" s="11">
        <f t="shared" si="0"/>
        <v>1</v>
      </c>
      <c r="H9" s="25"/>
    </row>
    <row r="10" spans="1:7" ht="32.25" customHeight="1">
      <c r="A10" s="7" t="s">
        <v>17</v>
      </c>
      <c r="B10" s="9" t="s">
        <v>18</v>
      </c>
      <c r="C10" s="4">
        <v>613.2</v>
      </c>
      <c r="D10" s="4">
        <v>613.2</v>
      </c>
      <c r="E10" s="4">
        <v>690</v>
      </c>
      <c r="F10" s="4">
        <v>690</v>
      </c>
      <c r="G10" s="11">
        <f t="shared" si="0"/>
        <v>1.1252446183953033</v>
      </c>
    </row>
    <row r="11" spans="1:7" ht="24.75" customHeight="1">
      <c r="A11" s="7" t="s">
        <v>19</v>
      </c>
      <c r="B11" s="9" t="s">
        <v>20</v>
      </c>
      <c r="C11" s="4">
        <v>40</v>
      </c>
      <c r="D11" s="4">
        <v>40</v>
      </c>
      <c r="E11" s="4">
        <v>50.4</v>
      </c>
      <c r="F11" s="4">
        <v>40</v>
      </c>
      <c r="G11" s="11">
        <f t="shared" si="0"/>
        <v>1</v>
      </c>
    </row>
    <row r="12" spans="1:7" ht="66.75" customHeight="1">
      <c r="A12" s="7" t="s">
        <v>21</v>
      </c>
      <c r="B12" s="9" t="s">
        <v>64</v>
      </c>
      <c r="C12" s="4">
        <v>250.6</v>
      </c>
      <c r="D12" s="13">
        <v>250.6</v>
      </c>
      <c r="E12" s="4">
        <v>310</v>
      </c>
      <c r="F12" s="4">
        <v>310</v>
      </c>
      <c r="G12" s="11">
        <f t="shared" si="0"/>
        <v>1.2370311252992818</v>
      </c>
    </row>
    <row r="13" spans="1:7" ht="27.75" customHeight="1">
      <c r="A13" s="7" t="s">
        <v>22</v>
      </c>
      <c r="B13" s="9" t="s">
        <v>23</v>
      </c>
      <c r="C13" s="4"/>
      <c r="D13" s="4"/>
      <c r="E13" s="10"/>
      <c r="F13" s="4">
        <v>5</v>
      </c>
      <c r="G13" s="4"/>
    </row>
    <row r="14" spans="1:7" ht="32.25" customHeight="1">
      <c r="A14" s="2" t="s">
        <v>24</v>
      </c>
      <c r="B14" s="3" t="s">
        <v>25</v>
      </c>
      <c r="C14" s="11">
        <f>C15+C16+C17</f>
        <v>1323.6</v>
      </c>
      <c r="D14" s="11">
        <f>D15+D16+D17</f>
        <v>1307.9</v>
      </c>
      <c r="E14" s="11">
        <f>E15+E16+E17</f>
        <v>1532.8</v>
      </c>
      <c r="F14" s="105">
        <f>F15+F16+F17</f>
        <v>1337.13</v>
      </c>
      <c r="G14" s="11">
        <f>F14/D14</f>
        <v>1.0223488034253383</v>
      </c>
    </row>
    <row r="15" spans="1:7" ht="25.5" customHeight="1">
      <c r="A15" s="7" t="s">
        <v>26</v>
      </c>
      <c r="B15" s="9" t="s">
        <v>27</v>
      </c>
      <c r="C15" s="4">
        <v>974.6</v>
      </c>
      <c r="D15" s="4">
        <v>958.9</v>
      </c>
      <c r="E15" s="4">
        <v>1154.5</v>
      </c>
      <c r="F15" s="106">
        <v>974.64</v>
      </c>
      <c r="G15" s="11">
        <f>F15/D15</f>
        <v>1.016414641777036</v>
      </c>
    </row>
    <row r="16" spans="1:7" ht="24.75" customHeight="1">
      <c r="A16" s="7" t="s">
        <v>28</v>
      </c>
      <c r="B16" s="9" t="s">
        <v>29</v>
      </c>
      <c r="C16" s="4">
        <v>35</v>
      </c>
      <c r="D16" s="4">
        <v>35</v>
      </c>
      <c r="E16" s="4">
        <v>48.6</v>
      </c>
      <c r="F16" s="106">
        <v>48.49</v>
      </c>
      <c r="G16" s="11">
        <f>F16/D16</f>
        <v>1.3854285714285715</v>
      </c>
    </row>
    <row r="17" spans="1:7" ht="24" customHeight="1">
      <c r="A17" s="7" t="s">
        <v>30</v>
      </c>
      <c r="B17" s="9" t="s">
        <v>31</v>
      </c>
      <c r="C17" s="4">
        <v>314</v>
      </c>
      <c r="D17" s="4">
        <v>314</v>
      </c>
      <c r="E17" s="4">
        <v>329.7</v>
      </c>
      <c r="F17" s="4">
        <v>314</v>
      </c>
      <c r="G17" s="11">
        <f>F17/D17</f>
        <v>1</v>
      </c>
    </row>
    <row r="18" spans="1:7" ht="24.75" customHeight="1">
      <c r="A18" s="7" t="s">
        <v>32</v>
      </c>
      <c r="B18" s="9" t="s">
        <v>33</v>
      </c>
      <c r="C18" s="4"/>
      <c r="D18" s="4"/>
      <c r="E18" s="4"/>
      <c r="F18" s="4"/>
      <c r="G18" s="4"/>
    </row>
    <row r="19" spans="1:7" ht="26.25" customHeight="1">
      <c r="A19" s="7" t="s">
        <v>34</v>
      </c>
      <c r="B19" s="9" t="s">
        <v>35</v>
      </c>
      <c r="C19" s="4"/>
      <c r="D19" s="4"/>
      <c r="E19" s="4"/>
      <c r="F19" s="4"/>
      <c r="G19" s="4"/>
    </row>
    <row r="20" spans="1:7" ht="36">
      <c r="A20" s="2" t="s">
        <v>36</v>
      </c>
      <c r="B20" s="3" t="s">
        <v>37</v>
      </c>
      <c r="C20" s="11"/>
      <c r="D20" s="11"/>
      <c r="E20" s="11"/>
      <c r="F20" s="11"/>
      <c r="G20" s="11"/>
    </row>
    <row r="21" spans="1:7" ht="54">
      <c r="A21" s="7" t="s">
        <v>38</v>
      </c>
      <c r="B21" s="9" t="s">
        <v>39</v>
      </c>
      <c r="C21" s="4"/>
      <c r="D21" s="4"/>
      <c r="E21" s="4"/>
      <c r="F21" s="4"/>
      <c r="G21" s="4"/>
    </row>
    <row r="22" spans="1:7" ht="18.75">
      <c r="A22" s="2" t="s">
        <v>40</v>
      </c>
      <c r="B22" s="3" t="s">
        <v>41</v>
      </c>
      <c r="C22" s="11"/>
      <c r="D22" s="11"/>
      <c r="E22" s="5"/>
      <c r="F22" s="11"/>
      <c r="G22" s="11"/>
    </row>
    <row r="23" spans="1:7" ht="25.5" customHeight="1">
      <c r="A23" s="2" t="s">
        <v>42</v>
      </c>
      <c r="B23" s="3" t="s">
        <v>43</v>
      </c>
      <c r="C23" s="11">
        <f>C24+C25</f>
        <v>1414.8</v>
      </c>
      <c r="D23" s="11">
        <f>D24+D25</f>
        <v>1414.8</v>
      </c>
      <c r="E23" s="11">
        <f>E24+E25</f>
        <v>1590.4</v>
      </c>
      <c r="F23" s="11">
        <f>F24+F25</f>
        <v>1520</v>
      </c>
      <c r="G23" s="11">
        <f>F23/D23</f>
        <v>1.0743567995476393</v>
      </c>
    </row>
    <row r="24" spans="1:7" ht="24.75" customHeight="1">
      <c r="A24" s="7" t="s">
        <v>44</v>
      </c>
      <c r="B24" s="9" t="s">
        <v>45</v>
      </c>
      <c r="C24" s="4">
        <v>18.3</v>
      </c>
      <c r="D24" s="4">
        <v>18.3</v>
      </c>
      <c r="E24" s="4">
        <v>22.4</v>
      </c>
      <c r="F24" s="4">
        <v>20</v>
      </c>
      <c r="G24" s="4">
        <f>F24/D24</f>
        <v>1.0928961748633879</v>
      </c>
    </row>
    <row r="25" spans="1:7" ht="44.25" customHeight="1">
      <c r="A25" s="7" t="s">
        <v>46</v>
      </c>
      <c r="B25" s="9" t="s">
        <v>57</v>
      </c>
      <c r="C25" s="4">
        <v>1396.5</v>
      </c>
      <c r="D25" s="4">
        <v>1396.5</v>
      </c>
      <c r="E25" s="4">
        <v>1568</v>
      </c>
      <c r="F25" s="4">
        <v>1500</v>
      </c>
      <c r="G25" s="4">
        <f>F25/D25</f>
        <v>1.0741138560687433</v>
      </c>
    </row>
    <row r="26" spans="1:7" ht="28.5" customHeight="1">
      <c r="A26" s="2" t="s">
        <v>47</v>
      </c>
      <c r="B26" s="3" t="s">
        <v>48</v>
      </c>
      <c r="C26" s="11"/>
      <c r="D26" s="11"/>
      <c r="E26" s="5"/>
      <c r="F26" s="11"/>
      <c r="G26" s="11"/>
    </row>
    <row r="27" spans="1:7" ht="36">
      <c r="A27" s="7" t="s">
        <v>49</v>
      </c>
      <c r="B27" s="9" t="s">
        <v>50</v>
      </c>
      <c r="C27" s="4"/>
      <c r="D27" s="4"/>
      <c r="E27" s="4"/>
      <c r="F27" s="4"/>
      <c r="G27" s="4"/>
    </row>
    <row r="28" spans="1:7" ht="21.75" customHeight="1">
      <c r="A28" s="7" t="s">
        <v>51</v>
      </c>
      <c r="B28" s="9" t="s">
        <v>52</v>
      </c>
      <c r="C28" s="4"/>
      <c r="D28" s="4"/>
      <c r="E28" s="4"/>
      <c r="F28" s="4"/>
      <c r="G28" s="4"/>
    </row>
    <row r="29" spans="1:7" ht="24.75" customHeight="1">
      <c r="A29" s="2" t="s">
        <v>53</v>
      </c>
      <c r="B29" s="3" t="s">
        <v>59</v>
      </c>
      <c r="C29" s="11"/>
      <c r="D29" s="11"/>
      <c r="E29" s="11"/>
      <c r="F29" s="11"/>
      <c r="G29" s="11"/>
    </row>
    <row r="30" spans="1:7" ht="27.75" customHeight="1">
      <c r="A30" s="2"/>
      <c r="B30" s="3" t="s">
        <v>54</v>
      </c>
      <c r="C30" s="12">
        <f>C6+C7+C8+C23</f>
        <v>32615.350000000002</v>
      </c>
      <c r="D30" s="12">
        <f>D6+D7+D8+D23</f>
        <v>32564.15</v>
      </c>
      <c r="E30" s="12">
        <f>E6+E7+E8+E23</f>
        <v>40527.700000000004</v>
      </c>
      <c r="F30" s="107">
        <f>F6+F7+F8+F23</f>
        <v>32608.79</v>
      </c>
      <c r="G30" s="11">
        <f>F30/D30</f>
        <v>1.0013708326487871</v>
      </c>
    </row>
    <row r="31" spans="1:8" ht="18.75">
      <c r="A31" s="16"/>
      <c r="B31" s="50" t="s">
        <v>62</v>
      </c>
      <c r="C31" s="51"/>
      <c r="D31" s="52"/>
      <c r="E31" s="17"/>
      <c r="F31" s="17"/>
      <c r="G31" s="18"/>
      <c r="H31" s="22"/>
    </row>
    <row r="32" spans="1:8" ht="54">
      <c r="A32" s="21"/>
      <c r="B32" s="53" t="s">
        <v>64</v>
      </c>
      <c r="C32" s="54"/>
      <c r="D32" s="55"/>
      <c r="E32" s="19"/>
      <c r="F32" s="20"/>
      <c r="G32" s="20"/>
      <c r="H32" s="22"/>
    </row>
    <row r="33" spans="1:8" ht="20.25">
      <c r="A33" s="21"/>
      <c r="B33" s="36" t="s">
        <v>96</v>
      </c>
      <c r="C33" s="56"/>
      <c r="D33" s="57"/>
      <c r="E33" s="19"/>
      <c r="F33" s="20"/>
      <c r="G33" s="20"/>
      <c r="H33" s="22"/>
    </row>
    <row r="34" spans="1:8" ht="20.25">
      <c r="A34" s="21"/>
      <c r="B34" s="108" t="s">
        <v>97</v>
      </c>
      <c r="C34" s="109"/>
      <c r="D34" s="114">
        <v>75</v>
      </c>
      <c r="E34" s="22"/>
      <c r="F34" s="22"/>
      <c r="G34" s="22"/>
      <c r="H34" s="22"/>
    </row>
    <row r="35" spans="1:4" ht="20.25">
      <c r="A35" s="23"/>
      <c r="B35" s="110"/>
      <c r="C35" s="111"/>
      <c r="D35" s="115"/>
    </row>
    <row r="36" spans="1:4" ht="20.25">
      <c r="A36" s="23"/>
      <c r="B36" s="112"/>
      <c r="C36" s="113"/>
      <c r="D36" s="116"/>
    </row>
    <row r="37" spans="1:4" ht="20.25">
      <c r="A37" s="23"/>
      <c r="B37" s="23"/>
      <c r="C37" s="23"/>
      <c r="D37" s="26"/>
    </row>
    <row r="38" spans="1:5" ht="20.25">
      <c r="A38" s="23"/>
      <c r="B38" s="23"/>
      <c r="C38" s="23"/>
      <c r="D38" s="27"/>
      <c r="E38" s="23"/>
    </row>
    <row r="39" spans="1:5" ht="20.25">
      <c r="A39" s="23"/>
      <c r="B39" s="36" t="s">
        <v>63</v>
      </c>
      <c r="C39" s="37"/>
      <c r="D39" s="41" t="s">
        <v>74</v>
      </c>
      <c r="E39" s="42" t="s">
        <v>75</v>
      </c>
    </row>
    <row r="40" spans="1:5" ht="20.25">
      <c r="A40" s="23"/>
      <c r="B40" s="38" t="s">
        <v>18</v>
      </c>
      <c r="C40" s="39"/>
      <c r="D40" s="43" t="s">
        <v>101</v>
      </c>
      <c r="E40" s="44" t="s">
        <v>76</v>
      </c>
    </row>
    <row r="41" spans="1:5" ht="20.25">
      <c r="A41" s="23"/>
      <c r="B41" s="34" t="s">
        <v>100</v>
      </c>
      <c r="C41" s="40"/>
      <c r="D41" s="60">
        <f>D42+D43+D44+D45+D46+D47+D48+D49+D50+D51+D52+D56+D53+D54+D55</f>
        <v>613.2</v>
      </c>
      <c r="E41" s="35">
        <v>1</v>
      </c>
    </row>
    <row r="42" spans="1:5" ht="20.25">
      <c r="A42" s="23"/>
      <c r="B42" s="28" t="s">
        <v>65</v>
      </c>
      <c r="C42" s="29"/>
      <c r="D42" s="31">
        <v>43.9</v>
      </c>
      <c r="E42" s="73">
        <f>D42/D41*100</f>
        <v>7.159165035877364</v>
      </c>
    </row>
    <row r="43" spans="1:5" ht="20.25">
      <c r="A43" s="23"/>
      <c r="B43" s="32" t="s">
        <v>66</v>
      </c>
      <c r="C43" s="33"/>
      <c r="D43" s="31">
        <v>119.1</v>
      </c>
      <c r="E43" s="73">
        <f>D43/D41*100</f>
        <v>19.422700587084147</v>
      </c>
    </row>
    <row r="44" spans="2:5" ht="20.25">
      <c r="B44" s="30" t="s">
        <v>67</v>
      </c>
      <c r="C44" s="21"/>
      <c r="D44" s="61">
        <v>21.5</v>
      </c>
      <c r="E44" s="73">
        <f>D44/D41*100</f>
        <v>3.5061969993476843</v>
      </c>
    </row>
    <row r="45" spans="2:5" ht="20.25">
      <c r="B45" s="32" t="s">
        <v>68</v>
      </c>
      <c r="C45" s="33"/>
      <c r="D45" s="61">
        <v>30</v>
      </c>
      <c r="E45" s="73">
        <f>D45/D41*100</f>
        <v>4.892367906066536</v>
      </c>
    </row>
    <row r="46" spans="2:5" ht="20.25">
      <c r="B46" s="30" t="s">
        <v>77</v>
      </c>
      <c r="C46" s="21"/>
      <c r="D46" s="61">
        <f>33.1+3.9</f>
        <v>37</v>
      </c>
      <c r="E46" s="73">
        <f>D46/D41*100</f>
        <v>6.033920417482061</v>
      </c>
    </row>
    <row r="47" spans="2:5" ht="20.25">
      <c r="B47" s="32" t="s">
        <v>69</v>
      </c>
      <c r="C47" s="33"/>
      <c r="D47" s="61">
        <v>68.9</v>
      </c>
      <c r="E47" s="73">
        <f>D47/D41*100</f>
        <v>11.236138290932812</v>
      </c>
    </row>
    <row r="48" spans="2:5" ht="20.25">
      <c r="B48" s="30" t="s">
        <v>78</v>
      </c>
      <c r="C48" s="21"/>
      <c r="D48" s="61">
        <v>13.8</v>
      </c>
      <c r="E48" s="73">
        <f>D48/D41*100</f>
        <v>2.2504892367906066</v>
      </c>
    </row>
    <row r="49" spans="2:5" ht="20.25">
      <c r="B49" s="32" t="s">
        <v>70</v>
      </c>
      <c r="C49" s="33"/>
      <c r="D49" s="61">
        <v>33.5</v>
      </c>
      <c r="E49" s="73">
        <f>D49/D41*100</f>
        <v>5.463144161774299</v>
      </c>
    </row>
    <row r="50" spans="2:6" ht="20.25">
      <c r="B50" s="30" t="s">
        <v>71</v>
      </c>
      <c r="C50" s="21"/>
      <c r="D50" s="61">
        <v>187.4</v>
      </c>
      <c r="E50" s="73">
        <f>D50/D41*100</f>
        <v>30.56099151989563</v>
      </c>
      <c r="F50" s="64"/>
    </row>
    <row r="51" spans="2:5" ht="20.25">
      <c r="B51" s="32" t="s">
        <v>72</v>
      </c>
      <c r="C51" s="33"/>
      <c r="D51" s="61">
        <v>2.3</v>
      </c>
      <c r="E51" s="73">
        <f>D51/D41*100</f>
        <v>0.37508153946510103</v>
      </c>
    </row>
    <row r="52" spans="2:5" ht="20.25">
      <c r="B52" s="32" t="s">
        <v>79</v>
      </c>
      <c r="C52" s="33"/>
      <c r="D52" s="61">
        <v>31.4</v>
      </c>
      <c r="E52" s="73">
        <f>D52/D41*100</f>
        <v>5.120678408349641</v>
      </c>
    </row>
    <row r="53" spans="2:5" ht="20.25">
      <c r="B53" s="32" t="s">
        <v>102</v>
      </c>
      <c r="C53" s="49"/>
      <c r="D53" s="61">
        <v>12.5</v>
      </c>
      <c r="E53" s="73">
        <f>D53/D41*100</f>
        <v>2.0384866275277234</v>
      </c>
    </row>
    <row r="54" spans="2:5" ht="20.25">
      <c r="B54" s="32" t="s">
        <v>103</v>
      </c>
      <c r="C54" s="49"/>
      <c r="D54" s="61">
        <v>1.6</v>
      </c>
      <c r="E54" s="73">
        <f>D54/D41*100</f>
        <v>0.2609262883235486</v>
      </c>
    </row>
    <row r="55" spans="2:5" ht="20.25">
      <c r="B55" s="32" t="s">
        <v>104</v>
      </c>
      <c r="C55" s="49"/>
      <c r="D55" s="61">
        <v>0.7</v>
      </c>
      <c r="E55" s="73">
        <f>D55/D41*100</f>
        <v>0.1141552511415525</v>
      </c>
    </row>
    <row r="56" spans="2:5" ht="20.25">
      <c r="B56" s="32" t="s">
        <v>73</v>
      </c>
      <c r="C56" s="49"/>
      <c r="D56" s="31">
        <v>9.6</v>
      </c>
      <c r="E56" s="73">
        <f>D56/D41*100</f>
        <v>1.5655577299412915</v>
      </c>
    </row>
    <row r="57" spans="2:5" ht="20.25">
      <c r="B57" s="21"/>
      <c r="C57" s="21"/>
      <c r="D57" s="62"/>
      <c r="E57" s="63"/>
    </row>
    <row r="58" spans="2:5" ht="20.25">
      <c r="B58" s="36" t="s">
        <v>80</v>
      </c>
      <c r="C58" s="69"/>
      <c r="D58" s="66" t="s">
        <v>74</v>
      </c>
      <c r="E58" s="42" t="s">
        <v>75</v>
      </c>
    </row>
    <row r="59" spans="2:5" ht="36">
      <c r="B59" s="53" t="s">
        <v>105</v>
      </c>
      <c r="C59" s="70"/>
      <c r="D59" s="67" t="s">
        <v>101</v>
      </c>
      <c r="E59" s="44" t="s">
        <v>76</v>
      </c>
    </row>
    <row r="60" spans="2:5" ht="20.25">
      <c r="B60" s="71"/>
      <c r="C60" s="72"/>
      <c r="D60" s="68">
        <v>1396.5</v>
      </c>
      <c r="E60" s="35">
        <v>1</v>
      </c>
    </row>
    <row r="61" spans="2:5" ht="20.25">
      <c r="B61" s="75" t="s">
        <v>81</v>
      </c>
      <c r="C61" s="76"/>
      <c r="D61" s="77">
        <v>538.6</v>
      </c>
      <c r="E61" s="73">
        <f>D61/D60*100</f>
        <v>38.56784819190835</v>
      </c>
    </row>
    <row r="62" spans="2:5" ht="20.25">
      <c r="B62" s="65" t="s">
        <v>82</v>
      </c>
      <c r="C62" s="65"/>
      <c r="D62" s="78">
        <v>194.4</v>
      </c>
      <c r="E62" s="73">
        <f>D62/D60*100</f>
        <v>13.920515574650913</v>
      </c>
    </row>
    <row r="63" spans="2:5" ht="20.25">
      <c r="B63" s="79" t="s">
        <v>90</v>
      </c>
      <c r="C63" s="80"/>
      <c r="D63" s="58">
        <v>51.8</v>
      </c>
      <c r="E63" s="73">
        <f>D63/D60*100</f>
        <v>3.7092731829573933</v>
      </c>
    </row>
    <row r="64" spans="2:6" ht="20.25">
      <c r="B64" s="79" t="s">
        <v>83</v>
      </c>
      <c r="C64" s="81"/>
      <c r="D64" s="59">
        <v>60.1</v>
      </c>
      <c r="E64" s="73">
        <f>D64/D60*100</f>
        <v>4.303616183315431</v>
      </c>
      <c r="F64" s="85"/>
    </row>
    <row r="65" spans="2:5" ht="20.25">
      <c r="B65" s="65" t="s">
        <v>84</v>
      </c>
      <c r="C65" s="65"/>
      <c r="D65" s="58">
        <v>267.3</v>
      </c>
      <c r="E65" s="73">
        <f>D65/D60*100</f>
        <v>19.140708915145005</v>
      </c>
    </row>
    <row r="66" spans="2:5" ht="20.25">
      <c r="B66" s="79" t="s">
        <v>85</v>
      </c>
      <c r="C66" s="81"/>
      <c r="D66" s="58">
        <v>63.8</v>
      </c>
      <c r="E66" s="73">
        <f>D66/D60*100</f>
        <v>4.568564267812389</v>
      </c>
    </row>
    <row r="67" spans="2:5" ht="20.25">
      <c r="B67" s="65" t="s">
        <v>86</v>
      </c>
      <c r="C67" s="65"/>
      <c r="D67" s="58">
        <v>7.2</v>
      </c>
      <c r="E67" s="73">
        <f>D67/D60*100</f>
        <v>0.5155746509129968</v>
      </c>
    </row>
    <row r="68" spans="2:5" ht="20.25">
      <c r="B68" s="79" t="s">
        <v>87</v>
      </c>
      <c r="C68" s="81"/>
      <c r="D68" s="58">
        <v>148.6</v>
      </c>
      <c r="E68" s="73">
        <f>D68/D60*100</f>
        <v>10.640887934121016</v>
      </c>
    </row>
    <row r="69" spans="2:5" ht="20.25">
      <c r="B69" s="65" t="s">
        <v>91</v>
      </c>
      <c r="C69" s="65"/>
      <c r="D69" s="82">
        <v>32.8</v>
      </c>
      <c r="E69" s="73">
        <f>D69/D60*100</f>
        <v>2.3487289652703183</v>
      </c>
    </row>
    <row r="70" spans="2:5" ht="20.25">
      <c r="B70" s="79" t="s">
        <v>88</v>
      </c>
      <c r="C70" s="80"/>
      <c r="D70" s="58">
        <v>23.2</v>
      </c>
      <c r="E70" s="73">
        <f>D70/D60*100</f>
        <v>1.661296097386323</v>
      </c>
    </row>
    <row r="71" spans="2:5" ht="20.25">
      <c r="B71" s="65" t="s">
        <v>89</v>
      </c>
      <c r="C71" s="65"/>
      <c r="D71" s="78">
        <v>8</v>
      </c>
      <c r="E71" s="73">
        <f>D71/D60*100</f>
        <v>0.5728607232366631</v>
      </c>
    </row>
    <row r="72" spans="2:5" ht="18">
      <c r="B72" s="79" t="s">
        <v>92</v>
      </c>
      <c r="C72" s="80"/>
      <c r="D72" s="58">
        <v>0.7</v>
      </c>
      <c r="E72" s="74">
        <f>D72/D60*100</f>
        <v>0.05012531328320802</v>
      </c>
    </row>
    <row r="73" spans="2:5" ht="18">
      <c r="B73" s="79"/>
      <c r="C73" s="80"/>
      <c r="D73" s="83"/>
      <c r="E73" s="84">
        <f>D73/D60*100</f>
        <v>0</v>
      </c>
    </row>
    <row r="74" spans="3:5" ht="20.25">
      <c r="C74" s="23"/>
      <c r="D74" s="23"/>
      <c r="E74" s="23"/>
    </row>
    <row r="75" spans="2:5" ht="20.25">
      <c r="B75" s="24" t="s">
        <v>108</v>
      </c>
      <c r="C75" s="23"/>
      <c r="D75" s="23"/>
      <c r="E75" s="23"/>
    </row>
    <row r="76" spans="3:5" ht="20.25">
      <c r="C76" s="23"/>
      <c r="D76" s="23"/>
      <c r="E76" s="23"/>
    </row>
    <row r="77" spans="3:5" ht="20.25">
      <c r="C77" s="23"/>
      <c r="D77" s="23"/>
      <c r="E77" s="23"/>
    </row>
    <row r="78" spans="3:5" ht="20.25">
      <c r="C78" s="23"/>
      <c r="D78" s="23"/>
      <c r="E78" s="23"/>
    </row>
    <row r="79" spans="3:5" ht="20.25">
      <c r="C79" s="23"/>
      <c r="D79" s="23"/>
      <c r="E79" s="23"/>
    </row>
    <row r="80" spans="3:5" ht="20.25">
      <c r="C80" s="23"/>
      <c r="D80" s="23"/>
      <c r="E80" s="23"/>
    </row>
    <row r="81" spans="3:5" ht="20.25">
      <c r="C81" s="23"/>
      <c r="D81" s="23"/>
      <c r="E81" s="23"/>
    </row>
    <row r="82" spans="3:5" ht="20.25">
      <c r="C82" s="23"/>
      <c r="D82" s="23"/>
      <c r="E82" s="23"/>
    </row>
    <row r="83" spans="3:5" ht="20.25">
      <c r="C83" s="23"/>
      <c r="D83" s="23"/>
      <c r="E83" s="23"/>
    </row>
    <row r="84" spans="3:5" ht="20.25">
      <c r="C84" s="23"/>
      <c r="D84" s="23"/>
      <c r="E84" s="23"/>
    </row>
    <row r="85" spans="3:5" ht="20.25">
      <c r="C85" s="23"/>
      <c r="D85" s="23"/>
      <c r="E85" s="23"/>
    </row>
    <row r="86" spans="3:5" ht="20.25">
      <c r="C86" s="23"/>
      <c r="D86" s="23"/>
      <c r="E86" s="23"/>
    </row>
    <row r="87" spans="3:5" ht="20.25">
      <c r="C87" s="23"/>
      <c r="D87" s="23"/>
      <c r="E87" s="23"/>
    </row>
    <row r="88" spans="3:5" ht="20.25">
      <c r="C88" s="23"/>
      <c r="D88" s="23"/>
      <c r="E88" s="23"/>
    </row>
    <row r="89" spans="3:5" ht="20.25">
      <c r="C89" s="23"/>
      <c r="D89" s="23"/>
      <c r="E89" s="23"/>
    </row>
    <row r="90" spans="3:5" ht="20.25">
      <c r="C90" s="23"/>
      <c r="D90" s="23"/>
      <c r="E90" s="23"/>
    </row>
    <row r="91" spans="3:5" ht="20.25">
      <c r="C91" s="23"/>
      <c r="D91" s="23"/>
      <c r="E91" s="23"/>
    </row>
    <row r="92" spans="3:5" ht="20.25">
      <c r="C92" s="23"/>
      <c r="D92" s="23"/>
      <c r="E92" s="23"/>
    </row>
    <row r="93" spans="3:5" ht="20.25">
      <c r="C93" s="23"/>
      <c r="D93" s="23"/>
      <c r="E93" s="23"/>
    </row>
    <row r="94" spans="3:5" ht="20.25">
      <c r="C94" s="23"/>
      <c r="D94" s="23"/>
      <c r="E94" s="23"/>
    </row>
    <row r="95" spans="3:5" ht="20.25">
      <c r="C95" s="23"/>
      <c r="D95" s="23"/>
      <c r="E95" s="23"/>
    </row>
    <row r="96" spans="3:5" ht="20.25">
      <c r="C96" s="23"/>
      <c r="D96" s="23"/>
      <c r="E96" s="23"/>
    </row>
    <row r="97" spans="3:5" ht="20.25">
      <c r="C97" s="23"/>
      <c r="D97" s="23"/>
      <c r="E97" s="23"/>
    </row>
    <row r="98" spans="3:5" ht="20.25">
      <c r="C98" s="23"/>
      <c r="D98" s="23"/>
      <c r="E98" s="23"/>
    </row>
    <row r="99" spans="3:5" ht="20.25">
      <c r="C99" s="23"/>
      <c r="D99" s="23"/>
      <c r="E99" s="23"/>
    </row>
    <row r="100" spans="3:5" ht="20.25">
      <c r="C100" s="23"/>
      <c r="D100" s="23"/>
      <c r="E100" s="23"/>
    </row>
    <row r="101" spans="3:5" ht="20.25">
      <c r="C101" s="23"/>
      <c r="D101" s="23"/>
      <c r="E101" s="23"/>
    </row>
    <row r="102" spans="3:5" ht="20.25">
      <c r="C102" s="23"/>
      <c r="D102" s="23"/>
      <c r="E102" s="23"/>
    </row>
    <row r="103" spans="3:5" ht="20.25">
      <c r="C103" s="23"/>
      <c r="D103" s="23"/>
      <c r="E103" s="23"/>
    </row>
    <row r="104" spans="3:5" ht="20.25">
      <c r="C104" s="23"/>
      <c r="D104" s="23"/>
      <c r="E104" s="23"/>
    </row>
    <row r="105" spans="3:5" ht="20.25">
      <c r="C105" s="23"/>
      <c r="D105" s="23"/>
      <c r="E105" s="23"/>
    </row>
    <row r="106" spans="3:5" ht="20.25">
      <c r="C106" s="23"/>
      <c r="D106" s="23"/>
      <c r="E106" s="23"/>
    </row>
    <row r="107" spans="3:5" ht="20.25">
      <c r="C107" s="23"/>
      <c r="D107" s="23"/>
      <c r="E107" s="23"/>
    </row>
    <row r="108" spans="3:5" ht="20.25">
      <c r="C108" s="23"/>
      <c r="D108" s="23"/>
      <c r="E108" s="23"/>
    </row>
    <row r="109" spans="3:5" ht="20.25">
      <c r="C109" s="23"/>
      <c r="D109" s="23"/>
      <c r="E109" s="23"/>
    </row>
    <row r="110" spans="3:5" ht="20.25">
      <c r="C110" s="23"/>
      <c r="D110" s="23"/>
      <c r="E110" s="23"/>
    </row>
    <row r="111" spans="3:5" ht="20.25">
      <c r="C111" s="23"/>
      <c r="D111" s="23"/>
      <c r="E111" s="23"/>
    </row>
    <row r="112" spans="3:5" ht="20.25">
      <c r="C112" s="23"/>
      <c r="D112" s="23"/>
      <c r="E112" s="23"/>
    </row>
    <row r="113" spans="3:5" ht="20.25">
      <c r="C113" s="23"/>
      <c r="D113" s="23"/>
      <c r="E113" s="23"/>
    </row>
    <row r="114" spans="3:5" ht="20.25">
      <c r="C114" s="23"/>
      <c r="D114" s="23"/>
      <c r="E114" s="23"/>
    </row>
    <row r="115" spans="3:5" ht="20.25">
      <c r="C115" s="23"/>
      <c r="D115" s="23"/>
      <c r="E115" s="23"/>
    </row>
    <row r="116" spans="3:5" ht="20.25">
      <c r="C116" s="23"/>
      <c r="D116" s="23"/>
      <c r="E116" s="23"/>
    </row>
    <row r="117" spans="3:5" ht="20.25">
      <c r="C117" s="23"/>
      <c r="D117" s="23"/>
      <c r="E117" s="23"/>
    </row>
    <row r="118" spans="3:5" ht="20.25">
      <c r="C118" s="23"/>
      <c r="D118" s="23"/>
      <c r="E118" s="23"/>
    </row>
    <row r="119" spans="3:5" ht="20.25">
      <c r="C119" s="23"/>
      <c r="D119" s="23"/>
      <c r="E119" s="23"/>
    </row>
    <row r="120" spans="3:5" ht="20.25">
      <c r="C120" s="23"/>
      <c r="D120" s="23"/>
      <c r="E120" s="23"/>
    </row>
    <row r="121" spans="3:5" ht="20.25">
      <c r="C121" s="23"/>
      <c r="D121" s="23"/>
      <c r="E121" s="23"/>
    </row>
    <row r="122" spans="3:5" ht="20.25">
      <c r="C122" s="23"/>
      <c r="D122" s="23"/>
      <c r="E122" s="23"/>
    </row>
    <row r="123" spans="3:5" ht="20.25">
      <c r="C123" s="23"/>
      <c r="D123" s="23"/>
      <c r="E123" s="23"/>
    </row>
    <row r="124" spans="3:5" ht="20.25">
      <c r="C124" s="23"/>
      <c r="D124" s="23"/>
      <c r="E124" s="23"/>
    </row>
    <row r="125" spans="3:5" ht="20.25">
      <c r="C125" s="23"/>
      <c r="D125" s="23"/>
      <c r="E125" s="23"/>
    </row>
    <row r="126" spans="3:5" ht="20.25">
      <c r="C126" s="23"/>
      <c r="D126" s="23"/>
      <c r="E126" s="23"/>
    </row>
    <row r="127" spans="3:5" ht="20.25">
      <c r="C127" s="23"/>
      <c r="D127" s="23"/>
      <c r="E127" s="23"/>
    </row>
    <row r="128" spans="3:5" ht="20.25">
      <c r="C128" s="23"/>
      <c r="D128" s="23"/>
      <c r="E128" s="23"/>
    </row>
    <row r="129" spans="3:5" ht="20.25">
      <c r="C129" s="23"/>
      <c r="D129" s="23"/>
      <c r="E129" s="23"/>
    </row>
    <row r="130" spans="3:5" ht="20.25">
      <c r="C130" s="23"/>
      <c r="D130" s="23"/>
      <c r="E130" s="23"/>
    </row>
    <row r="131" spans="3:5" ht="20.25">
      <c r="C131" s="23"/>
      <c r="D131" s="23"/>
      <c r="E131" s="23"/>
    </row>
  </sheetData>
  <sheetProtection/>
  <mergeCells count="7">
    <mergeCell ref="B34:C36"/>
    <mergeCell ref="D34:D36"/>
    <mergeCell ref="A1:G1"/>
    <mergeCell ref="A3:A4"/>
    <mergeCell ref="B3:B4"/>
    <mergeCell ref="C3:D3"/>
    <mergeCell ref="E3:G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13">
      <selection activeCell="B12" sqref="B12"/>
    </sheetView>
  </sheetViews>
  <sheetFormatPr defaultColWidth="9.140625" defaultRowHeight="15"/>
  <cols>
    <col min="1" max="1" width="9.140625" style="86" customWidth="1"/>
    <col min="2" max="2" width="65.7109375" style="86" customWidth="1"/>
    <col min="3" max="3" width="16.140625" style="86" customWidth="1"/>
    <col min="4" max="4" width="17.00390625" style="86" customWidth="1"/>
    <col min="5" max="5" width="22.57421875" style="86" customWidth="1"/>
    <col min="6" max="6" width="18.7109375" style="86" customWidth="1"/>
    <col min="7" max="7" width="18.28125" style="86" customWidth="1"/>
    <col min="8" max="9" width="9.140625" style="86" customWidth="1"/>
    <col min="10" max="10" width="13.00390625" style="86" customWidth="1"/>
    <col min="11" max="16384" width="9.140625" style="86" customWidth="1"/>
  </cols>
  <sheetData>
    <row r="1" spans="1:10" ht="15">
      <c r="A1" s="123" t="s">
        <v>107</v>
      </c>
      <c r="B1" s="123"/>
      <c r="C1" s="123"/>
      <c r="D1" s="123"/>
      <c r="E1" s="123"/>
      <c r="F1" s="123"/>
      <c r="G1" s="123"/>
      <c r="J1" s="14"/>
    </row>
    <row r="2" spans="1:7" ht="15">
      <c r="A2" s="87"/>
      <c r="B2" s="88"/>
      <c r="C2" s="89"/>
      <c r="D2" s="89"/>
      <c r="E2" s="89"/>
      <c r="F2" s="89"/>
      <c r="G2" s="90" t="s">
        <v>0</v>
      </c>
    </row>
    <row r="3" spans="1:7" ht="15" customHeight="1">
      <c r="A3" s="124" t="s">
        <v>1</v>
      </c>
      <c r="B3" s="125" t="s">
        <v>2</v>
      </c>
      <c r="C3" s="127" t="s">
        <v>95</v>
      </c>
      <c r="D3" s="127"/>
      <c r="E3" s="124" t="s">
        <v>98</v>
      </c>
      <c r="F3" s="128"/>
      <c r="G3" s="128"/>
    </row>
    <row r="4" spans="1:7" ht="81" customHeight="1">
      <c r="A4" s="124"/>
      <c r="B4" s="126"/>
      <c r="C4" s="91" t="s">
        <v>55</v>
      </c>
      <c r="D4" s="91" t="s">
        <v>56</v>
      </c>
      <c r="E4" s="91" t="s">
        <v>60</v>
      </c>
      <c r="F4" s="91" t="s">
        <v>61</v>
      </c>
      <c r="G4" s="91" t="s">
        <v>99</v>
      </c>
    </row>
    <row r="5" spans="1:7" ht="15.7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</row>
    <row r="6" spans="1:8" ht="16.5" customHeight="1">
      <c r="A6" s="92" t="s">
        <v>10</v>
      </c>
      <c r="B6" s="93" t="s">
        <v>11</v>
      </c>
      <c r="C6" s="94">
        <v>0.4</v>
      </c>
      <c r="D6" s="94">
        <v>0.4</v>
      </c>
      <c r="E6" s="95"/>
      <c r="F6" s="94"/>
      <c r="G6" s="94"/>
      <c r="H6" s="14"/>
    </row>
    <row r="7" spans="1:8" ht="24.75" customHeight="1">
      <c r="A7" s="92" t="s">
        <v>12</v>
      </c>
      <c r="B7" s="93" t="s">
        <v>13</v>
      </c>
      <c r="C7" s="94">
        <v>0.08</v>
      </c>
      <c r="D7" s="94">
        <v>0.08</v>
      </c>
      <c r="E7" s="95"/>
      <c r="F7" s="94"/>
      <c r="G7" s="94"/>
      <c r="H7" s="15"/>
    </row>
    <row r="8" spans="1:8" ht="17.25" customHeight="1">
      <c r="A8" s="92" t="s">
        <v>14</v>
      </c>
      <c r="B8" s="96" t="s">
        <v>15</v>
      </c>
      <c r="C8" s="94">
        <f>C9+C10+C11+C12+C13+C14+C20</f>
        <v>468.6</v>
      </c>
      <c r="D8" s="94">
        <f>D9+D10+D11+D12+D13+D14+D20</f>
        <v>467.9</v>
      </c>
      <c r="E8" s="94">
        <f>E9+E10+E11+E12+E13+E14+E20</f>
        <v>421</v>
      </c>
      <c r="F8" s="94">
        <f>F9+F10+F11+F12+F13+F14+F20</f>
        <v>421</v>
      </c>
      <c r="G8" s="94"/>
      <c r="H8" s="15"/>
    </row>
    <row r="9" spans="1:8" ht="35.25" customHeight="1">
      <c r="A9" s="97" t="s">
        <v>16</v>
      </c>
      <c r="B9" s="98" t="s">
        <v>58</v>
      </c>
      <c r="C9" s="99">
        <v>214</v>
      </c>
      <c r="D9" s="100">
        <v>213.3</v>
      </c>
      <c r="E9" s="99">
        <v>120</v>
      </c>
      <c r="F9" s="99">
        <v>120</v>
      </c>
      <c r="G9" s="94"/>
      <c r="H9" s="14"/>
    </row>
    <row r="10" spans="1:7" ht="20.25" customHeight="1">
      <c r="A10" s="97" t="s">
        <v>17</v>
      </c>
      <c r="B10" s="101" t="s">
        <v>18</v>
      </c>
      <c r="C10" s="99">
        <v>81.2</v>
      </c>
      <c r="D10" s="99">
        <v>81.2</v>
      </c>
      <c r="E10" s="99">
        <v>76</v>
      </c>
      <c r="F10" s="99">
        <v>76</v>
      </c>
      <c r="G10" s="94"/>
    </row>
    <row r="11" spans="1:7" ht="18.75" customHeight="1">
      <c r="A11" s="97" t="s">
        <v>19</v>
      </c>
      <c r="B11" s="101" t="s">
        <v>20</v>
      </c>
      <c r="C11" s="99"/>
      <c r="D11" s="99"/>
      <c r="E11" s="99"/>
      <c r="F11" s="99"/>
      <c r="G11" s="94"/>
    </row>
    <row r="12" spans="1:7" ht="49.5" customHeight="1">
      <c r="A12" s="97" t="s">
        <v>21</v>
      </c>
      <c r="B12" s="101" t="s">
        <v>64</v>
      </c>
      <c r="C12" s="99">
        <v>166.4</v>
      </c>
      <c r="D12" s="100">
        <v>166.4</v>
      </c>
      <c r="E12" s="99">
        <v>214</v>
      </c>
      <c r="F12" s="99">
        <v>214</v>
      </c>
      <c r="G12" s="94"/>
    </row>
    <row r="13" spans="1:7" ht="19.5" customHeight="1">
      <c r="A13" s="97" t="s">
        <v>22</v>
      </c>
      <c r="B13" s="101" t="s">
        <v>23</v>
      </c>
      <c r="C13" s="99">
        <v>1.4</v>
      </c>
      <c r="D13" s="99">
        <v>1.4</v>
      </c>
      <c r="E13" s="102">
        <v>4</v>
      </c>
      <c r="F13" s="99">
        <v>4</v>
      </c>
      <c r="G13" s="99">
        <f>F13/D13</f>
        <v>2.857142857142857</v>
      </c>
    </row>
    <row r="14" spans="1:7" ht="16.5" customHeight="1">
      <c r="A14" s="92" t="s">
        <v>24</v>
      </c>
      <c r="B14" s="93" t="s">
        <v>25</v>
      </c>
      <c r="C14" s="94">
        <f>C15+C16+C17</f>
        <v>0</v>
      </c>
      <c r="D14" s="94">
        <f>D15+D16+D17</f>
        <v>0</v>
      </c>
      <c r="E14" s="94">
        <f>E15+E16+E17</f>
        <v>0</v>
      </c>
      <c r="F14" s="94">
        <f>F15+F16+F17</f>
        <v>0</v>
      </c>
      <c r="G14" s="94"/>
    </row>
    <row r="15" spans="1:7" ht="19.5" customHeight="1">
      <c r="A15" s="97" t="s">
        <v>26</v>
      </c>
      <c r="B15" s="101" t="s">
        <v>27</v>
      </c>
      <c r="C15" s="99"/>
      <c r="D15" s="99"/>
      <c r="E15" s="99"/>
      <c r="F15" s="99"/>
      <c r="G15" s="94"/>
    </row>
    <row r="16" spans="1:7" ht="21" customHeight="1">
      <c r="A16" s="97" t="s">
        <v>28</v>
      </c>
      <c r="B16" s="101" t="s">
        <v>29</v>
      </c>
      <c r="C16" s="99"/>
      <c r="D16" s="99"/>
      <c r="E16" s="99"/>
      <c r="F16" s="99"/>
      <c r="G16" s="94"/>
    </row>
    <row r="17" spans="1:7" ht="18" customHeight="1">
      <c r="A17" s="97" t="s">
        <v>30</v>
      </c>
      <c r="B17" s="101" t="s">
        <v>31</v>
      </c>
      <c r="C17" s="99"/>
      <c r="D17" s="99"/>
      <c r="E17" s="99"/>
      <c r="F17" s="99"/>
      <c r="G17" s="94"/>
    </row>
    <row r="18" spans="1:7" ht="20.25" customHeight="1">
      <c r="A18" s="97" t="s">
        <v>32</v>
      </c>
      <c r="B18" s="101" t="s">
        <v>33</v>
      </c>
      <c r="C18" s="99"/>
      <c r="D18" s="99"/>
      <c r="E18" s="99"/>
      <c r="F18" s="99"/>
      <c r="G18" s="99"/>
    </row>
    <row r="19" spans="1:7" ht="18.75" customHeight="1">
      <c r="A19" s="97" t="s">
        <v>34</v>
      </c>
      <c r="B19" s="101" t="s">
        <v>35</v>
      </c>
      <c r="C19" s="99"/>
      <c r="D19" s="99"/>
      <c r="E19" s="99"/>
      <c r="F19" s="99"/>
      <c r="G19" s="99"/>
    </row>
    <row r="20" spans="1:7" ht="31.5">
      <c r="A20" s="92" t="s">
        <v>36</v>
      </c>
      <c r="B20" s="93" t="s">
        <v>37</v>
      </c>
      <c r="C20" s="94">
        <f>C21</f>
        <v>5.6</v>
      </c>
      <c r="D20" s="94">
        <f>D21</f>
        <v>5.6</v>
      </c>
      <c r="E20" s="94">
        <f>E21</f>
        <v>7</v>
      </c>
      <c r="F20" s="94">
        <f>F21</f>
        <v>7</v>
      </c>
      <c r="G20" s="94">
        <f>F20/D20</f>
        <v>1.25</v>
      </c>
    </row>
    <row r="21" spans="1:7" ht="30">
      <c r="A21" s="97" t="s">
        <v>38</v>
      </c>
      <c r="B21" s="101" t="s">
        <v>39</v>
      </c>
      <c r="C21" s="99">
        <v>5.6</v>
      </c>
      <c r="D21" s="99">
        <v>5.6</v>
      </c>
      <c r="E21" s="99">
        <v>7</v>
      </c>
      <c r="F21" s="99">
        <v>7</v>
      </c>
      <c r="G21" s="99">
        <f>F21/D21</f>
        <v>1.25</v>
      </c>
    </row>
    <row r="22" spans="1:7" ht="15.75">
      <c r="A22" s="92" t="s">
        <v>40</v>
      </c>
      <c r="B22" s="93" t="s">
        <v>41</v>
      </c>
      <c r="C22" s="94"/>
      <c r="D22" s="94"/>
      <c r="E22" s="95"/>
      <c r="F22" s="94"/>
      <c r="G22" s="94"/>
    </row>
    <row r="23" spans="1:7" ht="21.75" customHeight="1">
      <c r="A23" s="92" t="s">
        <v>42</v>
      </c>
      <c r="B23" s="93" t="s">
        <v>43</v>
      </c>
      <c r="C23" s="94">
        <f>C24+C25</f>
        <v>3</v>
      </c>
      <c r="D23" s="94">
        <f>D24+D25</f>
        <v>3</v>
      </c>
      <c r="E23" s="94">
        <f>E24+E25</f>
        <v>0</v>
      </c>
      <c r="F23" s="94">
        <f>F24+F25</f>
        <v>0</v>
      </c>
      <c r="G23" s="94"/>
    </row>
    <row r="24" spans="1:7" ht="18" customHeight="1">
      <c r="A24" s="97" t="s">
        <v>44</v>
      </c>
      <c r="B24" s="101" t="s">
        <v>45</v>
      </c>
      <c r="C24" s="99"/>
      <c r="D24" s="99"/>
      <c r="E24" s="99"/>
      <c r="F24" s="99"/>
      <c r="G24" s="99"/>
    </row>
    <row r="25" spans="1:7" ht="33.75" customHeight="1">
      <c r="A25" s="97" t="s">
        <v>46</v>
      </c>
      <c r="B25" s="101" t="s">
        <v>57</v>
      </c>
      <c r="C25" s="99">
        <v>3</v>
      </c>
      <c r="D25" s="99">
        <v>3</v>
      </c>
      <c r="E25" s="99"/>
      <c r="F25" s="99"/>
      <c r="G25" s="99"/>
    </row>
    <row r="26" spans="1:7" ht="19.5" customHeight="1">
      <c r="A26" s="92" t="s">
        <v>47</v>
      </c>
      <c r="B26" s="93" t="s">
        <v>48</v>
      </c>
      <c r="C26" s="94"/>
      <c r="D26" s="94"/>
      <c r="E26" s="95"/>
      <c r="F26" s="94"/>
      <c r="G26" s="94"/>
    </row>
    <row r="27" spans="1:7" ht="30">
      <c r="A27" s="97" t="s">
        <v>49</v>
      </c>
      <c r="B27" s="101" t="s">
        <v>50</v>
      </c>
      <c r="C27" s="99"/>
      <c r="D27" s="99"/>
      <c r="E27" s="99"/>
      <c r="F27" s="99"/>
      <c r="G27" s="99"/>
    </row>
    <row r="28" spans="1:7" ht="21.75" customHeight="1">
      <c r="A28" s="97" t="s">
        <v>51</v>
      </c>
      <c r="B28" s="101" t="s">
        <v>52</v>
      </c>
      <c r="C28" s="99"/>
      <c r="D28" s="99"/>
      <c r="E28" s="99"/>
      <c r="F28" s="99"/>
      <c r="G28" s="99"/>
    </row>
    <row r="29" spans="1:7" ht="21.75" customHeight="1">
      <c r="A29" s="92" t="s">
        <v>53</v>
      </c>
      <c r="B29" s="93" t="s">
        <v>59</v>
      </c>
      <c r="C29" s="94">
        <v>37</v>
      </c>
      <c r="D29" s="94">
        <v>37</v>
      </c>
      <c r="E29" s="94">
        <v>29</v>
      </c>
      <c r="F29" s="94">
        <v>29</v>
      </c>
      <c r="G29" s="99"/>
    </row>
    <row r="30" spans="1:7" ht="18.75" customHeight="1">
      <c r="A30" s="92" t="s">
        <v>93</v>
      </c>
      <c r="B30" s="93" t="s">
        <v>48</v>
      </c>
      <c r="C30" s="94">
        <f>C31</f>
        <v>16.7</v>
      </c>
      <c r="D30" s="94">
        <f>D31</f>
        <v>16.7</v>
      </c>
      <c r="E30" s="94">
        <f>E31</f>
        <v>100</v>
      </c>
      <c r="F30" s="94">
        <f>F31</f>
        <v>100</v>
      </c>
      <c r="G30" s="99"/>
    </row>
    <row r="31" spans="1:7" ht="33" customHeight="1">
      <c r="A31" s="97" t="s">
        <v>94</v>
      </c>
      <c r="B31" s="101" t="s">
        <v>50</v>
      </c>
      <c r="C31" s="99">
        <v>16.7</v>
      </c>
      <c r="D31" s="99">
        <v>16.7</v>
      </c>
      <c r="E31" s="99">
        <v>100</v>
      </c>
      <c r="F31" s="99">
        <v>100</v>
      </c>
      <c r="G31" s="99"/>
    </row>
    <row r="32" spans="1:7" ht="21.75" customHeight="1">
      <c r="A32" s="92"/>
      <c r="B32" s="93" t="s">
        <v>54</v>
      </c>
      <c r="C32" s="103">
        <f>C6+C7+C8+C23+C30+C29</f>
        <v>525.78</v>
      </c>
      <c r="D32" s="103">
        <f>D6+D7+D8+D23+D30+D29</f>
        <v>525.0799999999999</v>
      </c>
      <c r="E32" s="103">
        <f>E6+E7+E8+E23+E30+E29</f>
        <v>550</v>
      </c>
      <c r="F32" s="103">
        <f>F6+F7+F8+F23+F30+F29</f>
        <v>550</v>
      </c>
      <c r="G32" s="99"/>
    </row>
    <row r="35" ht="15">
      <c r="B35" s="104">
        <v>42389</v>
      </c>
    </row>
  </sheetData>
  <sheetProtection/>
  <mergeCells count="5">
    <mergeCell ref="A1:G1"/>
    <mergeCell ref="A3:A4"/>
    <mergeCell ref="B3:B4"/>
    <mergeCell ref="C3:D3"/>
    <mergeCell ref="E3:G3"/>
  </mergeCells>
  <printOptions/>
  <pageMargins left="0.7874015748031497" right="0.7086614173228347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2016-01-28T11:12:58Z</cp:lastPrinted>
  <dcterms:created xsi:type="dcterms:W3CDTF">2014-11-06T06:22:15Z</dcterms:created>
  <dcterms:modified xsi:type="dcterms:W3CDTF">2016-01-28T19:39:38Z</dcterms:modified>
  <cp:category/>
  <cp:version/>
  <cp:contentType/>
  <cp:contentStatus/>
</cp:coreProperties>
</file>